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_OBJGAST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42" i="1" l="1"/>
  <c r="F42" i="1"/>
  <c r="I41" i="1"/>
  <c r="I43" i="1" s="1"/>
  <c r="H41" i="1"/>
  <c r="H43" i="1" s="1"/>
  <c r="G41" i="1"/>
  <c r="J41" i="1" s="1"/>
  <c r="F41" i="1"/>
  <c r="E41" i="1"/>
  <c r="E43" i="1" s="1"/>
  <c r="J40" i="1"/>
  <c r="F40" i="1"/>
  <c r="J39" i="1"/>
  <c r="F39" i="1"/>
  <c r="J38" i="1"/>
  <c r="F38" i="1"/>
  <c r="J37" i="1"/>
  <c r="F37" i="1"/>
  <c r="I36" i="1"/>
  <c r="H36" i="1"/>
  <c r="G36" i="1"/>
  <c r="J36" i="1" s="1"/>
  <c r="E36" i="1"/>
  <c r="J35" i="1"/>
  <c r="F35" i="1"/>
  <c r="J34" i="1"/>
  <c r="F34" i="1"/>
  <c r="I33" i="1"/>
  <c r="H33" i="1"/>
  <c r="G33" i="1"/>
  <c r="J33" i="1" s="1"/>
  <c r="E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I23" i="1"/>
  <c r="H23" i="1"/>
  <c r="G23" i="1"/>
  <c r="J23" i="1" s="1"/>
  <c r="E23" i="1"/>
  <c r="J22" i="1"/>
  <c r="F22" i="1"/>
  <c r="J21" i="1"/>
  <c r="F21" i="1"/>
  <c r="J20" i="1"/>
  <c r="F20" i="1"/>
  <c r="J19" i="1"/>
  <c r="F19" i="1"/>
  <c r="J18" i="1"/>
  <c r="F18" i="1"/>
  <c r="J17" i="1"/>
  <c r="F17" i="1"/>
  <c r="I16" i="1"/>
  <c r="H16" i="1"/>
  <c r="G16" i="1"/>
  <c r="J16" i="1" s="1"/>
  <c r="E16" i="1"/>
  <c r="J15" i="1"/>
  <c r="F15" i="1"/>
  <c r="J14" i="1"/>
  <c r="F14" i="1"/>
  <c r="J13" i="1"/>
  <c r="F13" i="1"/>
  <c r="J12" i="1"/>
  <c r="F12" i="1"/>
  <c r="J11" i="1"/>
  <c r="F11" i="1"/>
  <c r="J10" i="1"/>
  <c r="F10" i="1"/>
  <c r="I9" i="1"/>
  <c r="H9" i="1"/>
  <c r="G9" i="1"/>
  <c r="J9" i="1" s="1"/>
  <c r="E9" i="1"/>
  <c r="B5" i="1"/>
  <c r="B4" i="1"/>
  <c r="G43" i="1" l="1"/>
  <c r="F9" i="1"/>
  <c r="F16" i="1"/>
  <c r="F23" i="1"/>
  <c r="F33" i="1"/>
  <c r="F36" i="1"/>
  <c r="J43" i="1" l="1"/>
  <c r="F43" i="1"/>
</calcChain>
</file>

<file path=xl/sharedStrings.xml><?xml version="1.0" encoding="utf-8"?>
<sst xmlns="http://schemas.openxmlformats.org/spreadsheetml/2006/main" count="53" uniqueCount="53">
  <si>
    <t>Instituto Mexicano Del Seguro Social</t>
  </si>
  <si>
    <t>Estado Analítico del Ejercicio del Presupuesto de Egresos en Clasificación por Objeto del Gasto (Capítulo y Concepto)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</si>
  <si>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</si>
  <si>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</si>
  <si>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</si>
  <si>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</si>
  <si>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</si>
  <si>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</si>
  <si>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</si>
  <si>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</si>
  <si>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</si>
  <si>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</si>
  <si>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</si>
  <si>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</si>
  <si>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</si>
  <si>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</si>
  <si>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</si>
  <si>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</si>
  <si>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</si>
  <si>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</si>
  <si>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</si>
  <si>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</si>
  <si>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</si>
  <si>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</si>
  <si>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</si>
  <si>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</si>
  <si>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</si>
  <si>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</si>
  <si>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</si>
  <si>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</si>
  <si>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</si>
  <si>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</si>
  <si>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</si>
  <si>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</si>
  <si>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</si>
  <si>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</si>
  <si>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</si>
  <si>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</si>
  <si>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</si>
  <si>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</si>
  <si>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Pensiones y jubilaciones</t>
  </si>
  <si>
    <t>4800</t>
  </si>
  <si>
    <t>Donativos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</si>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</sst>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Montserrat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0" fontId="4" fillId="0" borderId="0" xfId="1" applyFont="1"/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left" vertical="top" wrapText="1"/>
    </xf>
    <xf numFmtId="0" fontId="6" fillId="0" borderId="12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2" fillId="0" borderId="0" xfId="1" applyFont="1"/>
    <xf numFmtId="0" fontId="3" fillId="2" borderId="15" xfId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16" xfId="1" applyFont="1" applyFill="1" applyBorder="1" applyAlignment="1" applyProtection="1">
      <alignment horizontal="left" vertical="center" wrapText="1"/>
    </xf>
    <xf numFmtId="3" fontId="5" fillId="2" borderId="17" xfId="1" applyNumberFormat="1" applyFont="1" applyFill="1" applyBorder="1" applyAlignment="1" applyProtection="1">
      <alignment horizontal="right" vertical="center" wrapText="1"/>
    </xf>
    <xf numFmtId="0" fontId="7" fillId="3" borderId="0" xfId="1" applyFont="1" applyFill="1" applyBorder="1" applyAlignment="1" applyProtection="1">
      <alignment horizontal="left" vertical="top" wrapText="1"/>
    </xf>
    <xf numFmtId="0" fontId="3" fillId="2" borderId="16" xfId="1" applyFont="1" applyFill="1" applyBorder="1" applyAlignment="1" applyProtection="1">
      <alignment horizontal="left" vertical="center" wrapText="1"/>
    </xf>
    <xf numFmtId="3" fontId="3" fillId="2" borderId="17" xfId="1" applyNumberFormat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 wrapText="1"/>
    </xf>
    <xf numFmtId="0" fontId="5" fillId="2" borderId="19" xfId="1" applyFont="1" applyFill="1" applyBorder="1" applyAlignment="1" applyProtection="1">
      <alignment horizontal="left" vertical="center" wrapText="1"/>
    </xf>
    <xf numFmtId="0" fontId="5" fillId="2" borderId="20" xfId="1" applyFont="1" applyFill="1" applyBorder="1" applyAlignment="1" applyProtection="1">
      <alignment horizontal="left" vertical="center" wrapText="1"/>
    </xf>
    <xf numFmtId="3" fontId="5" fillId="2" borderId="21" xfId="1" applyNumberFormat="1" applyFont="1" applyFill="1" applyBorder="1" applyAlignment="1" applyProtection="1">
      <alignment horizontal="right" vertical="center" wrapText="1"/>
    </xf>
    <xf numFmtId="0" fontId="3" fillId="2" borderId="22" xfId="1" applyFont="1" applyFill="1" applyBorder="1" applyAlignment="1" applyProtection="1">
      <alignment horizontal="center" vertical="top" wrapText="1"/>
    </xf>
    <xf numFmtId="0" fontId="3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1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marzo de 2016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zoomScale="85" zoomScaleNormal="85" workbookViewId="0">
      <selection activeCell="L9" sqref="L9"/>
    </sheetView>
  </sheetViews>
  <sheetFormatPr baseColWidth="10" defaultColWidth="9.140625" defaultRowHeight="15"/>
  <cols>
    <col min="1" max="1" width="8" style="20" customWidth="1"/>
    <col min="2" max="3" width="2.5703125" style="3" customWidth="1"/>
    <col min="4" max="4" width="70" style="3" customWidth="1"/>
    <col min="5" max="10" width="16.42578125" style="3" customWidth="1"/>
    <col min="11" max="11" width="4.140625" style="3" customWidth="1"/>
    <col min="12" max="16384" width="9.140625" style="3"/>
  </cols>
  <sheetData>
    <row r="1" spans="1:11" ht="35.1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4" t="s">
        <v>0</v>
      </c>
      <c r="C2" s="5"/>
      <c r="D2" s="5"/>
      <c r="E2" s="5"/>
      <c r="F2" s="5"/>
      <c r="G2" s="5"/>
      <c r="H2" s="5"/>
      <c r="I2" s="5"/>
      <c r="J2" s="6"/>
      <c r="K2" s="2"/>
    </row>
    <row r="3" spans="1:11">
      <c r="A3" s="1"/>
      <c r="B3" s="7" t="s">
        <v>1</v>
      </c>
      <c r="C3" s="8"/>
      <c r="D3" s="8"/>
      <c r="E3" s="8"/>
      <c r="F3" s="8"/>
      <c r="G3" s="8"/>
      <c r="H3" s="8"/>
      <c r="I3" s="8"/>
      <c r="J3" s="9"/>
      <c r="K3" s="2"/>
    </row>
    <row r="4" spans="1:11">
      <c r="A4" s="1"/>
      <c r="B4" s="7" t="str">
        <f>[1]EAEP_ADMIN!B4</f>
        <v>Del 1 de enero al 31 de marzo de 2016</v>
      </c>
      <c r="C4" s="8"/>
      <c r="D4" s="8"/>
      <c r="E4" s="8"/>
      <c r="F4" s="8"/>
      <c r="G4" s="8"/>
      <c r="H4" s="8"/>
      <c r="I4" s="8"/>
      <c r="J4" s="9"/>
      <c r="K4" s="2"/>
    </row>
    <row r="5" spans="1:11" ht="15.75" thickBot="1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2"/>
    </row>
    <row r="6" spans="1:11" ht="12" customHeight="1" thickBot="1">
      <c r="A6" s="1"/>
      <c r="B6" s="13"/>
      <c r="C6" s="13"/>
      <c r="D6" s="13"/>
      <c r="E6" s="13"/>
      <c r="F6" s="13"/>
      <c r="G6" s="13"/>
      <c r="H6" s="13"/>
      <c r="I6" s="13"/>
      <c r="J6" s="13"/>
      <c r="K6" s="2"/>
    </row>
    <row r="7" spans="1:11" ht="39.950000000000003" customHeight="1">
      <c r="A7" s="1"/>
      <c r="B7" s="14" t="s">
        <v>2</v>
      </c>
      <c r="C7" s="14"/>
      <c r="D7" s="14"/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2"/>
    </row>
    <row r="8" spans="1:11" ht="15" customHeight="1">
      <c r="A8" s="1"/>
      <c r="B8" s="16"/>
      <c r="C8" s="17"/>
      <c r="D8" s="18"/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2"/>
    </row>
    <row r="9" spans="1:11" ht="17.100000000000001" customHeight="1">
      <c r="B9" s="21"/>
      <c r="C9" s="22" t="s">
        <v>15</v>
      </c>
      <c r="D9" s="23"/>
      <c r="E9" s="24">
        <f>SUM(E10:E15)</f>
        <v>38015343041</v>
      </c>
      <c r="F9" s="24">
        <f>G9-E9</f>
        <v>-873491815</v>
      </c>
      <c r="G9" s="24">
        <f>SUM(G10:G15)</f>
        <v>37141851226</v>
      </c>
      <c r="H9" s="24">
        <f>SUM(H10:H15)</f>
        <v>44970402896.550011</v>
      </c>
      <c r="I9" s="24">
        <f>SUM(I10:I15)</f>
        <v>37129185973.060013</v>
      </c>
      <c r="J9" s="24">
        <f>G9-H9</f>
        <v>-7828551670.5500107</v>
      </c>
      <c r="K9" s="2"/>
    </row>
    <row r="10" spans="1:11" ht="17.100000000000001" customHeight="1">
      <c r="A10" s="25">
        <v>1100</v>
      </c>
      <c r="B10" s="21"/>
      <c r="C10" s="2"/>
      <c r="D10" s="26" t="s">
        <v>16</v>
      </c>
      <c r="E10" s="27">
        <v>6492761980</v>
      </c>
      <c r="F10" s="27">
        <f t="shared" ref="F10:F43" si="0">G10-E10</f>
        <v>-35189998</v>
      </c>
      <c r="G10" s="27">
        <v>6457571982</v>
      </c>
      <c r="H10" s="27">
        <v>6458451781.0000019</v>
      </c>
      <c r="I10" s="27">
        <v>6498767689.2299957</v>
      </c>
      <c r="J10" s="27">
        <f t="shared" ref="J10:J43" si="1">G10-H10</f>
        <v>-879799.00000190735</v>
      </c>
      <c r="K10" s="2"/>
    </row>
    <row r="11" spans="1:11" ht="17.100000000000001" customHeight="1">
      <c r="A11" s="25">
        <v>1200</v>
      </c>
      <c r="B11" s="21"/>
      <c r="C11" s="2"/>
      <c r="D11" s="26" t="s">
        <v>17</v>
      </c>
      <c r="E11" s="27">
        <v>651868425</v>
      </c>
      <c r="F11" s="27">
        <f t="shared" si="0"/>
        <v>35569555</v>
      </c>
      <c r="G11" s="27">
        <v>687437980</v>
      </c>
      <c r="H11" s="27">
        <v>648099700.09000003</v>
      </c>
      <c r="I11" s="27">
        <v>651157077.90000021</v>
      </c>
      <c r="J11" s="27">
        <f t="shared" si="1"/>
        <v>39338279.909999967</v>
      </c>
      <c r="K11" s="2"/>
    </row>
    <row r="12" spans="1:11" ht="17.100000000000001" customHeight="1">
      <c r="A12" s="25">
        <v>1300</v>
      </c>
      <c r="B12" s="21"/>
      <c r="C12" s="2"/>
      <c r="D12" s="26" t="s">
        <v>18</v>
      </c>
      <c r="E12" s="27">
        <v>3633625639</v>
      </c>
      <c r="F12" s="27">
        <f t="shared" si="0"/>
        <v>-17325117</v>
      </c>
      <c r="G12" s="27">
        <v>3616300522</v>
      </c>
      <c r="H12" s="27">
        <v>6983321538.7999983</v>
      </c>
      <c r="I12" s="27">
        <v>3614079411.329999</v>
      </c>
      <c r="J12" s="27">
        <f t="shared" si="1"/>
        <v>-3367021016.7999983</v>
      </c>
      <c r="K12" s="2"/>
    </row>
    <row r="13" spans="1:11" ht="17.100000000000001" customHeight="1">
      <c r="A13" s="25">
        <v>1400</v>
      </c>
      <c r="B13" s="21"/>
      <c r="C13" s="2"/>
      <c r="D13" s="26" t="s">
        <v>19</v>
      </c>
      <c r="E13" s="27">
        <v>5971726260</v>
      </c>
      <c r="F13" s="27">
        <f t="shared" si="0"/>
        <v>-1796693990</v>
      </c>
      <c r="G13" s="27">
        <v>4175032270</v>
      </c>
      <c r="H13" s="27">
        <v>5206126497.1300058</v>
      </c>
      <c r="I13" s="27">
        <v>4306906430.2200031</v>
      </c>
      <c r="J13" s="27">
        <f t="shared" si="1"/>
        <v>-1031094227.1300058</v>
      </c>
      <c r="K13" s="2"/>
    </row>
    <row r="14" spans="1:11" ht="17.100000000000001" customHeight="1">
      <c r="A14" s="25">
        <v>1500</v>
      </c>
      <c r="B14" s="21"/>
      <c r="C14" s="2"/>
      <c r="D14" s="26" t="s">
        <v>20</v>
      </c>
      <c r="E14" s="27">
        <v>17360502934</v>
      </c>
      <c r="F14" s="27">
        <f t="shared" si="0"/>
        <v>942273737</v>
      </c>
      <c r="G14" s="27">
        <v>18302776671</v>
      </c>
      <c r="H14" s="27">
        <v>21771951219.150013</v>
      </c>
      <c r="I14" s="27">
        <v>18155823204.000015</v>
      </c>
      <c r="J14" s="27">
        <f t="shared" si="1"/>
        <v>-3469174548.150013</v>
      </c>
      <c r="K14" s="2"/>
    </row>
    <row r="15" spans="1:11" ht="17.100000000000001" customHeight="1">
      <c r="A15" s="25">
        <v>1700</v>
      </c>
      <c r="B15" s="21"/>
      <c r="C15" s="2"/>
      <c r="D15" s="26" t="s">
        <v>21</v>
      </c>
      <c r="E15" s="27">
        <v>3904857803</v>
      </c>
      <c r="F15" s="27">
        <f t="shared" si="0"/>
        <v>-2126002</v>
      </c>
      <c r="G15" s="27">
        <v>3902731801</v>
      </c>
      <c r="H15" s="27">
        <v>3902452160.3799977</v>
      </c>
      <c r="I15" s="27">
        <v>3902452160.3799987</v>
      </c>
      <c r="J15" s="27">
        <f t="shared" si="1"/>
        <v>279640.62000226974</v>
      </c>
      <c r="K15" s="2"/>
    </row>
    <row r="16" spans="1:11" ht="17.100000000000001" customHeight="1">
      <c r="A16" s="25"/>
      <c r="B16" s="21"/>
      <c r="C16" s="22" t="s">
        <v>22</v>
      </c>
      <c r="D16" s="23"/>
      <c r="E16" s="24">
        <f>SUM(E17:E22)</f>
        <v>7854479936</v>
      </c>
      <c r="F16" s="24">
        <f t="shared" si="0"/>
        <v>125047276</v>
      </c>
      <c r="G16" s="24">
        <f>SUM(G17:G22)</f>
        <v>7979527212</v>
      </c>
      <c r="H16" s="24">
        <f>SUM(H17:H22)</f>
        <v>9727058513.5099983</v>
      </c>
      <c r="I16" s="24">
        <f>SUM(I17:I22)</f>
        <v>6130529932.7899942</v>
      </c>
      <c r="J16" s="24">
        <f t="shared" si="1"/>
        <v>-1747531301.5099983</v>
      </c>
      <c r="K16" s="2"/>
    </row>
    <row r="17" spans="1:11" ht="17.100000000000001" customHeight="1">
      <c r="A17" s="25">
        <v>2100</v>
      </c>
      <c r="B17" s="21"/>
      <c r="C17" s="2"/>
      <c r="D17" s="26" t="s">
        <v>23</v>
      </c>
      <c r="E17" s="27">
        <v>197710572</v>
      </c>
      <c r="F17" s="27">
        <f t="shared" si="0"/>
        <v>-558549</v>
      </c>
      <c r="G17" s="27">
        <v>197152023</v>
      </c>
      <c r="H17" s="27">
        <v>355883632.44000018</v>
      </c>
      <c r="I17" s="27">
        <v>76415605.430000037</v>
      </c>
      <c r="J17" s="27">
        <f t="shared" si="1"/>
        <v>-158731609.44000018</v>
      </c>
      <c r="K17" s="2"/>
    </row>
    <row r="18" spans="1:11" ht="17.100000000000001" customHeight="1">
      <c r="A18" s="25">
        <v>2200</v>
      </c>
      <c r="B18" s="21"/>
      <c r="C18" s="2"/>
      <c r="D18" s="26" t="s">
        <v>24</v>
      </c>
      <c r="E18" s="27">
        <v>158377569</v>
      </c>
      <c r="F18" s="27">
        <f t="shared" si="0"/>
        <v>0</v>
      </c>
      <c r="G18" s="27">
        <v>158377569</v>
      </c>
      <c r="H18" s="27">
        <v>156061971.29000002</v>
      </c>
      <c r="I18" s="27">
        <v>139695282.56000006</v>
      </c>
      <c r="J18" s="27">
        <f t="shared" si="1"/>
        <v>2315597.7099999785</v>
      </c>
      <c r="K18" s="2"/>
    </row>
    <row r="19" spans="1:11" ht="17.100000000000001" customHeight="1">
      <c r="A19" s="25">
        <v>2500</v>
      </c>
      <c r="B19" s="21"/>
      <c r="C19" s="2"/>
      <c r="D19" s="26" t="s">
        <v>25</v>
      </c>
      <c r="E19" s="27">
        <v>7170969710</v>
      </c>
      <c r="F19" s="27">
        <f t="shared" si="0"/>
        <v>-81766737</v>
      </c>
      <c r="G19" s="27">
        <v>7089202973</v>
      </c>
      <c r="H19" s="27">
        <v>8969908519.9499989</v>
      </c>
      <c r="I19" s="27">
        <v>5706630622.4999943</v>
      </c>
      <c r="J19" s="27">
        <f t="shared" si="1"/>
        <v>-1880705546.9499989</v>
      </c>
      <c r="K19" s="2"/>
    </row>
    <row r="20" spans="1:11" ht="17.100000000000001" customHeight="1">
      <c r="A20" s="25">
        <v>2600</v>
      </c>
      <c r="B20" s="21"/>
      <c r="C20" s="2"/>
      <c r="D20" s="26" t="s">
        <v>26</v>
      </c>
      <c r="E20" s="27">
        <v>287156770</v>
      </c>
      <c r="F20" s="27">
        <f t="shared" si="0"/>
        <v>46535</v>
      </c>
      <c r="G20" s="27">
        <v>287203305</v>
      </c>
      <c r="H20" s="27">
        <v>128256500.89000002</v>
      </c>
      <c r="I20" s="27">
        <v>100135752.13</v>
      </c>
      <c r="J20" s="27">
        <f t="shared" si="1"/>
        <v>158946804.10999998</v>
      </c>
      <c r="K20" s="2"/>
    </row>
    <row r="21" spans="1:11" ht="17.100000000000001" customHeight="1">
      <c r="A21" s="25">
        <v>2700</v>
      </c>
      <c r="B21" s="21"/>
      <c r="C21" s="2"/>
      <c r="D21" s="26" t="s">
        <v>27</v>
      </c>
      <c r="E21" s="27">
        <v>40065315</v>
      </c>
      <c r="F21" s="27">
        <f t="shared" si="0"/>
        <v>0</v>
      </c>
      <c r="G21" s="27">
        <v>40065315</v>
      </c>
      <c r="H21" s="27">
        <v>58070893.099999994</v>
      </c>
      <c r="I21" s="27">
        <v>48775674.329999998</v>
      </c>
      <c r="J21" s="27">
        <f t="shared" si="1"/>
        <v>-18005578.099999994</v>
      </c>
      <c r="K21" s="2"/>
    </row>
    <row r="22" spans="1:11" ht="17.100000000000001" customHeight="1">
      <c r="A22" s="25">
        <v>2900</v>
      </c>
      <c r="B22" s="21"/>
      <c r="C22" s="2"/>
      <c r="D22" s="26" t="s">
        <v>28</v>
      </c>
      <c r="E22" s="27">
        <v>200000</v>
      </c>
      <c r="F22" s="27">
        <f t="shared" si="0"/>
        <v>207326027</v>
      </c>
      <c r="G22" s="27">
        <v>207526027</v>
      </c>
      <c r="H22" s="27">
        <v>58876995.839999996</v>
      </c>
      <c r="I22" s="27">
        <v>58876995.839999989</v>
      </c>
      <c r="J22" s="27">
        <f t="shared" si="1"/>
        <v>148649031.16</v>
      </c>
      <c r="K22" s="2"/>
    </row>
    <row r="23" spans="1:11" ht="17.100000000000001" customHeight="1">
      <c r="A23" s="25"/>
      <c r="B23" s="21"/>
      <c r="C23" s="22" t="s">
        <v>29</v>
      </c>
      <c r="D23" s="23"/>
      <c r="E23" s="24">
        <f>SUM(E24:E32)</f>
        <v>5855760754</v>
      </c>
      <c r="F23" s="24">
        <f t="shared" si="0"/>
        <v>-1024183261</v>
      </c>
      <c r="G23" s="24">
        <f>SUM(G24:G32)</f>
        <v>4831577493</v>
      </c>
      <c r="H23" s="24">
        <f>SUM(H24:H32)</f>
        <v>4286889534.250001</v>
      </c>
      <c r="I23" s="24">
        <f>SUM(I24:I32)</f>
        <v>1067732805.8500013</v>
      </c>
      <c r="J23" s="24">
        <f t="shared" si="1"/>
        <v>544687958.74999905</v>
      </c>
      <c r="K23" s="2"/>
    </row>
    <row r="24" spans="1:11" ht="17.100000000000001" customHeight="1">
      <c r="A24" s="25">
        <v>3100</v>
      </c>
      <c r="B24" s="21"/>
      <c r="C24" s="2"/>
      <c r="D24" s="26" t="s">
        <v>30</v>
      </c>
      <c r="E24" s="27">
        <v>1160770608</v>
      </c>
      <c r="F24" s="27">
        <f t="shared" si="0"/>
        <v>-195159489</v>
      </c>
      <c r="G24" s="27">
        <v>965611119</v>
      </c>
      <c r="H24" s="27">
        <v>516197612.34999996</v>
      </c>
      <c r="I24" s="27">
        <v>487169744.94999993</v>
      </c>
      <c r="J24" s="27">
        <f t="shared" si="1"/>
        <v>449413506.65000004</v>
      </c>
      <c r="K24" s="2"/>
    </row>
    <row r="25" spans="1:11" ht="17.100000000000001" customHeight="1">
      <c r="A25" s="25">
        <v>3200</v>
      </c>
      <c r="B25" s="21"/>
      <c r="C25" s="2"/>
      <c r="D25" s="26" t="s">
        <v>31</v>
      </c>
      <c r="E25" s="27">
        <v>159141978</v>
      </c>
      <c r="F25" s="27">
        <f t="shared" si="0"/>
        <v>1122919</v>
      </c>
      <c r="G25" s="27">
        <v>160264897</v>
      </c>
      <c r="H25" s="27">
        <v>21329751.730000004</v>
      </c>
      <c r="I25" s="27">
        <v>15184082.279999999</v>
      </c>
      <c r="J25" s="27">
        <f t="shared" si="1"/>
        <v>138935145.26999998</v>
      </c>
      <c r="K25" s="2"/>
    </row>
    <row r="26" spans="1:11" ht="17.100000000000001" customHeight="1">
      <c r="A26" s="25">
        <v>3300</v>
      </c>
      <c r="B26" s="21"/>
      <c r="C26" s="2"/>
      <c r="D26" s="26" t="s">
        <v>32</v>
      </c>
      <c r="E26" s="27">
        <v>3637441972</v>
      </c>
      <c r="F26" s="27">
        <f t="shared" si="0"/>
        <v>-210810465</v>
      </c>
      <c r="G26" s="27">
        <v>3426631507</v>
      </c>
      <c r="H26" s="27">
        <v>2882364808.6200008</v>
      </c>
      <c r="I26" s="27">
        <v>2482019315.8100014</v>
      </c>
      <c r="J26" s="27">
        <f t="shared" si="1"/>
        <v>544266698.37999916</v>
      </c>
      <c r="K26" s="2"/>
    </row>
    <row r="27" spans="1:11" ht="17.100000000000001" customHeight="1">
      <c r="A27" s="25">
        <v>3400</v>
      </c>
      <c r="B27" s="21"/>
      <c r="C27" s="2"/>
      <c r="D27" s="26" t="s">
        <v>33</v>
      </c>
      <c r="E27" s="27">
        <v>468345568</v>
      </c>
      <c r="F27" s="27">
        <f t="shared" si="0"/>
        <v>16788011</v>
      </c>
      <c r="G27" s="27">
        <v>485133579</v>
      </c>
      <c r="H27" s="27">
        <v>379875865.18000001</v>
      </c>
      <c r="I27" s="27">
        <v>392754599.60000014</v>
      </c>
      <c r="J27" s="27">
        <f t="shared" si="1"/>
        <v>105257713.81999999</v>
      </c>
      <c r="K27" s="2"/>
    </row>
    <row r="28" spans="1:11" ht="17.100000000000001" customHeight="1">
      <c r="A28" s="25">
        <v>3500</v>
      </c>
      <c r="B28" s="21"/>
      <c r="C28" s="2"/>
      <c r="D28" s="26" t="s">
        <v>34</v>
      </c>
      <c r="E28" s="27">
        <v>1339889085</v>
      </c>
      <c r="F28" s="27">
        <f t="shared" si="0"/>
        <v>-527331016</v>
      </c>
      <c r="G28" s="27">
        <v>812558069</v>
      </c>
      <c r="H28" s="27">
        <v>121463578.20999996</v>
      </c>
      <c r="I28" s="27">
        <v>115487286.81999998</v>
      </c>
      <c r="J28" s="27">
        <f t="shared" si="1"/>
        <v>691094490.79000008</v>
      </c>
      <c r="K28" s="2"/>
    </row>
    <row r="29" spans="1:11" ht="17.100000000000001" customHeight="1">
      <c r="A29" s="25">
        <v>3600</v>
      </c>
      <c r="B29" s="21"/>
      <c r="C29" s="2"/>
      <c r="D29" s="26" t="s">
        <v>35</v>
      </c>
      <c r="E29" s="27">
        <v>63327690</v>
      </c>
      <c r="F29" s="27">
        <f t="shared" si="0"/>
        <v>1382040</v>
      </c>
      <c r="G29" s="27">
        <v>64709730</v>
      </c>
      <c r="H29" s="27">
        <v>1880347.82</v>
      </c>
      <c r="I29" s="27">
        <v>1723973.25</v>
      </c>
      <c r="J29" s="27">
        <f t="shared" si="1"/>
        <v>62829382.18</v>
      </c>
      <c r="K29" s="2"/>
    </row>
    <row r="30" spans="1:11" ht="17.100000000000001" customHeight="1">
      <c r="A30" s="25">
        <v>3700</v>
      </c>
      <c r="B30" s="21"/>
      <c r="C30" s="2"/>
      <c r="D30" s="26" t="s">
        <v>36</v>
      </c>
      <c r="E30" s="27">
        <v>482105281</v>
      </c>
      <c r="F30" s="27">
        <f t="shared" si="0"/>
        <v>-169157294</v>
      </c>
      <c r="G30" s="27">
        <v>312947987</v>
      </c>
      <c r="H30" s="27">
        <v>277874042.98000008</v>
      </c>
      <c r="I30" s="27">
        <v>258442734.23000005</v>
      </c>
      <c r="J30" s="27">
        <f t="shared" si="1"/>
        <v>35073944.019999921</v>
      </c>
      <c r="K30" s="2"/>
    </row>
    <row r="31" spans="1:11" ht="17.100000000000001" customHeight="1">
      <c r="A31" s="25">
        <v>3800</v>
      </c>
      <c r="B31" s="21"/>
      <c r="C31" s="2"/>
      <c r="D31" s="26" t="s">
        <v>37</v>
      </c>
      <c r="E31" s="27">
        <v>19458217</v>
      </c>
      <c r="F31" s="27">
        <f t="shared" si="0"/>
        <v>3376097</v>
      </c>
      <c r="G31" s="27">
        <v>22834314</v>
      </c>
      <c r="H31" s="27">
        <v>8299848.2300000014</v>
      </c>
      <c r="I31" s="27">
        <v>4872179.9700000007</v>
      </c>
      <c r="J31" s="27">
        <f t="shared" si="1"/>
        <v>14534465.77</v>
      </c>
      <c r="K31" s="2"/>
    </row>
    <row r="32" spans="1:11" ht="17.100000000000001" customHeight="1">
      <c r="A32" s="25">
        <v>3900</v>
      </c>
      <c r="B32" s="21"/>
      <c r="C32" s="2"/>
      <c r="D32" s="26" t="s">
        <v>38</v>
      </c>
      <c r="E32" s="27">
        <v>-1474719645</v>
      </c>
      <c r="F32" s="27">
        <f t="shared" si="0"/>
        <v>55605936</v>
      </c>
      <c r="G32" s="27">
        <v>-1419113709</v>
      </c>
      <c r="H32" s="27">
        <v>77603679.129999965</v>
      </c>
      <c r="I32" s="27">
        <v>-2689921111.0599999</v>
      </c>
      <c r="J32" s="27">
        <f t="shared" si="1"/>
        <v>-1496717388.1299999</v>
      </c>
      <c r="K32" s="2"/>
    </row>
    <row r="33" spans="1:11" ht="17.100000000000001" customHeight="1">
      <c r="A33" s="25"/>
      <c r="B33" s="21"/>
      <c r="C33" s="22" t="s">
        <v>39</v>
      </c>
      <c r="D33" s="23"/>
      <c r="E33" s="24">
        <f>SUM(E34:E35)</f>
        <v>66587469047</v>
      </c>
      <c r="F33" s="24">
        <f t="shared" si="0"/>
        <v>-11800000</v>
      </c>
      <c r="G33" s="24">
        <f>SUM(G34:G35)</f>
        <v>66575669047</v>
      </c>
      <c r="H33" s="24">
        <f>SUM(H34:H35)</f>
        <v>69550593817.330002</v>
      </c>
      <c r="I33" s="24">
        <f>SUM(I34:I35)</f>
        <v>65024131988.429962</v>
      </c>
      <c r="J33" s="24">
        <f t="shared" si="1"/>
        <v>-2974924770.3300018</v>
      </c>
      <c r="K33" s="2"/>
    </row>
    <row r="34" spans="1:11" ht="17.100000000000001" customHeight="1">
      <c r="A34" s="25">
        <v>4500</v>
      </c>
      <c r="B34" s="21"/>
      <c r="C34" s="2"/>
      <c r="D34" s="26" t="s">
        <v>40</v>
      </c>
      <c r="E34" s="27">
        <v>66575669047</v>
      </c>
      <c r="F34" s="27">
        <f t="shared" si="0"/>
        <v>0</v>
      </c>
      <c r="G34" s="27">
        <v>66575669047</v>
      </c>
      <c r="H34" s="27">
        <v>69550593817.330002</v>
      </c>
      <c r="I34" s="27">
        <v>65024131988.429962</v>
      </c>
      <c r="J34" s="27">
        <f t="shared" si="1"/>
        <v>-2974924770.3300018</v>
      </c>
      <c r="K34" s="2"/>
    </row>
    <row r="35" spans="1:11" ht="17.100000000000001" customHeight="1">
      <c r="A35" s="25" t="s">
        <v>41</v>
      </c>
      <c r="B35" s="21"/>
      <c r="C35" s="2"/>
      <c r="D35" s="26" t="s">
        <v>42</v>
      </c>
      <c r="E35" s="27">
        <v>11800000</v>
      </c>
      <c r="F35" s="27">
        <f t="shared" si="0"/>
        <v>-11800000</v>
      </c>
      <c r="G35" s="27">
        <v>0</v>
      </c>
      <c r="H35" s="27">
        <v>0</v>
      </c>
      <c r="I35" s="27">
        <v>0</v>
      </c>
      <c r="J35" s="27">
        <f t="shared" si="1"/>
        <v>0</v>
      </c>
      <c r="K35" s="2"/>
    </row>
    <row r="36" spans="1:11" ht="17.100000000000001" customHeight="1">
      <c r="A36" s="25"/>
      <c r="B36" s="21"/>
      <c r="C36" s="22" t="s">
        <v>43</v>
      </c>
      <c r="D36" s="23"/>
      <c r="E36" s="24">
        <f>SUM(E37:E40)</f>
        <v>1600000</v>
      </c>
      <c r="F36" s="24">
        <f t="shared" si="0"/>
        <v>195546483</v>
      </c>
      <c r="G36" s="24">
        <f>SUM(G37:G40)</f>
        <v>197146483</v>
      </c>
      <c r="H36" s="24">
        <f>SUM(H37:H40)</f>
        <v>4079204.24</v>
      </c>
      <c r="I36" s="24">
        <f>SUM(I37:I40)</f>
        <v>194218662.23999998</v>
      </c>
      <c r="J36" s="24">
        <f t="shared" si="1"/>
        <v>193067278.75999999</v>
      </c>
      <c r="K36" s="2"/>
    </row>
    <row r="37" spans="1:11" ht="17.100000000000001" customHeight="1">
      <c r="A37" s="25">
        <v>5100</v>
      </c>
      <c r="B37" s="21"/>
      <c r="C37" s="2"/>
      <c r="D37" s="26" t="s">
        <v>44</v>
      </c>
      <c r="E37" s="27">
        <v>800000</v>
      </c>
      <c r="F37" s="27">
        <f t="shared" si="0"/>
        <v>11414687</v>
      </c>
      <c r="G37" s="27">
        <v>12214687</v>
      </c>
      <c r="H37" s="27">
        <v>0</v>
      </c>
      <c r="I37" s="27">
        <v>11811328.85</v>
      </c>
      <c r="J37" s="27">
        <f t="shared" si="1"/>
        <v>12214687</v>
      </c>
      <c r="K37" s="2"/>
    </row>
    <row r="38" spans="1:11" ht="17.100000000000001" customHeight="1">
      <c r="A38" s="25">
        <v>5200</v>
      </c>
      <c r="B38" s="21"/>
      <c r="C38" s="2"/>
      <c r="D38" s="26" t="s">
        <v>45</v>
      </c>
      <c r="E38" s="27">
        <v>0</v>
      </c>
      <c r="F38" s="27">
        <f t="shared" si="0"/>
        <v>8333</v>
      </c>
      <c r="G38" s="27">
        <v>8333</v>
      </c>
      <c r="H38" s="27">
        <v>0</v>
      </c>
      <c r="I38" s="27">
        <v>8333.67</v>
      </c>
      <c r="J38" s="27">
        <f t="shared" si="1"/>
        <v>8333</v>
      </c>
      <c r="K38" s="2"/>
    </row>
    <row r="39" spans="1:11" ht="17.100000000000001" customHeight="1">
      <c r="A39" s="25">
        <v>5300</v>
      </c>
      <c r="B39" s="21"/>
      <c r="C39" s="2"/>
      <c r="D39" s="26" t="s">
        <v>46</v>
      </c>
      <c r="E39" s="27">
        <v>700000</v>
      </c>
      <c r="F39" s="27">
        <f t="shared" si="0"/>
        <v>154636548</v>
      </c>
      <c r="G39" s="27">
        <v>155336548</v>
      </c>
      <c r="H39" s="27">
        <v>4079204.24</v>
      </c>
      <c r="I39" s="27">
        <v>153040973.30999997</v>
      </c>
      <c r="J39" s="27">
        <f t="shared" si="1"/>
        <v>151257343.75999999</v>
      </c>
      <c r="K39" s="2"/>
    </row>
    <row r="40" spans="1:11" ht="17.100000000000001" customHeight="1">
      <c r="A40" s="25">
        <v>5600</v>
      </c>
      <c r="B40" s="21"/>
      <c r="C40" s="2"/>
      <c r="D40" s="26" t="s">
        <v>47</v>
      </c>
      <c r="E40" s="27">
        <v>100000</v>
      </c>
      <c r="F40" s="27">
        <f t="shared" si="0"/>
        <v>29486915</v>
      </c>
      <c r="G40" s="27">
        <v>29586915</v>
      </c>
      <c r="H40" s="27">
        <v>0</v>
      </c>
      <c r="I40" s="27">
        <v>29358026.409999993</v>
      </c>
      <c r="J40" s="27">
        <f t="shared" si="1"/>
        <v>29586915</v>
      </c>
      <c r="K40" s="2"/>
    </row>
    <row r="41" spans="1:11" ht="17.100000000000001" customHeight="1">
      <c r="A41" s="25"/>
      <c r="B41" s="21"/>
      <c r="C41" s="22" t="s">
        <v>48</v>
      </c>
      <c r="D41" s="23"/>
      <c r="E41" s="24">
        <f>E42</f>
        <v>167646829</v>
      </c>
      <c r="F41" s="24">
        <f t="shared" si="0"/>
        <v>86381676</v>
      </c>
      <c r="G41" s="24">
        <f>G42</f>
        <v>254028505</v>
      </c>
      <c r="H41" s="24">
        <f>H42</f>
        <v>34215140.280000001</v>
      </c>
      <c r="I41" s="24">
        <f>I42</f>
        <v>33997986.469999999</v>
      </c>
      <c r="J41" s="24">
        <f t="shared" si="1"/>
        <v>219813364.72</v>
      </c>
      <c r="K41" s="2"/>
    </row>
    <row r="42" spans="1:11" ht="17.100000000000001" customHeight="1">
      <c r="A42" s="25">
        <v>6200</v>
      </c>
      <c r="B42" s="21"/>
      <c r="C42" s="2"/>
      <c r="D42" s="26" t="s">
        <v>49</v>
      </c>
      <c r="E42" s="27">
        <v>167646829</v>
      </c>
      <c r="F42" s="27">
        <f t="shared" si="0"/>
        <v>86381676</v>
      </c>
      <c r="G42" s="27">
        <v>254028505</v>
      </c>
      <c r="H42" s="27">
        <v>34215140.280000001</v>
      </c>
      <c r="I42" s="27">
        <v>33997986.469999999</v>
      </c>
      <c r="J42" s="27">
        <f t="shared" si="1"/>
        <v>219813364.72</v>
      </c>
      <c r="K42" s="2"/>
    </row>
    <row r="43" spans="1:11" ht="21.95" customHeight="1" thickBot="1">
      <c r="A43" s="1"/>
      <c r="B43" s="28" t="s">
        <v>50</v>
      </c>
      <c r="C43" s="29"/>
      <c r="D43" s="30"/>
      <c r="E43" s="31">
        <f>E41+E36+E33+E23+E16+E9</f>
        <v>118482299607</v>
      </c>
      <c r="F43" s="31">
        <f t="shared" si="0"/>
        <v>-1502499641</v>
      </c>
      <c r="G43" s="31">
        <f>G41+G36+G33+G23+G16+G9</f>
        <v>116979799966</v>
      </c>
      <c r="H43" s="31">
        <f>H41+H36+H33+H23+H16+H9</f>
        <v>128573239106.16</v>
      </c>
      <c r="I43" s="31">
        <f>I41+I36+I33+I23+I16+I9</f>
        <v>109579797348.83997</v>
      </c>
      <c r="J43" s="31">
        <f t="shared" si="1"/>
        <v>-11593439140.160004</v>
      </c>
      <c r="K43" s="2"/>
    </row>
    <row r="44" spans="1:11" ht="19.5" customHeight="1">
      <c r="A44" s="1"/>
      <c r="B44" s="32" t="s">
        <v>51</v>
      </c>
      <c r="C44" s="32"/>
      <c r="D44" s="32"/>
      <c r="E44" s="32"/>
      <c r="F44" s="32"/>
      <c r="G44" s="32"/>
      <c r="H44" s="32"/>
      <c r="I44" s="32"/>
      <c r="J44" s="32"/>
      <c r="K44" s="2"/>
    </row>
    <row r="45" spans="1:11" ht="41.1" customHeight="1">
      <c r="A45" s="1"/>
      <c r="B45" s="2"/>
      <c r="C45" s="33" t="s">
        <v>52</v>
      </c>
      <c r="D45" s="33"/>
      <c r="E45" s="33"/>
      <c r="F45" s="33"/>
      <c r="G45" s="33"/>
      <c r="H45" s="33"/>
      <c r="I45" s="33"/>
      <c r="J45" s="33"/>
      <c r="K45" s="2"/>
    </row>
    <row r="46" spans="1:11" ht="30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4">
    <mergeCell ref="B44:J44"/>
    <mergeCell ref="C45:J45"/>
    <mergeCell ref="C16:D16"/>
    <mergeCell ref="C23:D23"/>
    <mergeCell ref="C33:D33"/>
    <mergeCell ref="C36:D36"/>
    <mergeCell ref="C41:D41"/>
    <mergeCell ref="B43:D43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5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EAEP_OBJGASTO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2019-12-04T19:34:38Z</dcterms:created>
  <dcterms:modified xsi:type="dcterms:W3CDTF">2019-12-04T19:35:26Z</dcterms:modified>
</cp:coreProperties>
</file>